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an Kuspis\Desktop\Sportbank\Работа\ТАС\Продукт КК\КУАП\Решение 31 Депозиты\"/>
    </mc:Choice>
  </mc:AlternateContent>
  <xr:revisionPtr revIDLastSave="0" documentId="13_ncr:1_{D111E37F-CFDF-49F6-BBBA-9DC687E27967}" xr6:coauthVersionLast="47" xr6:coauthVersionMax="47" xr10:uidLastSave="{00000000-0000-0000-0000-000000000000}"/>
  <bookViews>
    <workbookView xWindow="-120" yWindow="-120" windowWidth="29040" windowHeight="15840" xr2:uid="{FA4284A3-17F4-46FB-9484-B04948D8041F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8" i="1"/>
  <c r="D9" i="1"/>
  <c r="D41" i="1"/>
  <c r="D30" i="1"/>
  <c r="D40" i="1"/>
  <c r="D29" i="1"/>
  <c r="C18" i="1"/>
  <c r="C8" i="1"/>
  <c r="G29" i="1"/>
  <c r="E29" i="1"/>
  <c r="E30" i="1" s="1"/>
  <c r="F29" i="1"/>
  <c r="F30" i="1" s="1"/>
  <c r="F31" i="1" s="1"/>
  <c r="G30" i="1"/>
  <c r="C15" i="1"/>
  <c r="E42" i="1"/>
  <c r="F42" i="1"/>
  <c r="G42" i="1"/>
  <c r="E41" i="1"/>
  <c r="F41" i="1"/>
  <c r="G41" i="1"/>
  <c r="E40" i="1"/>
  <c r="F40" i="1"/>
  <c r="G40" i="1"/>
  <c r="D31" i="1"/>
  <c r="D8" i="1"/>
  <c r="E8" i="1"/>
  <c r="F8" i="1"/>
  <c r="F9" i="1" s="1"/>
  <c r="G8" i="1"/>
  <c r="G9" i="1" s="1"/>
  <c r="D17" i="1"/>
  <c r="E17" i="1"/>
  <c r="F17" i="1"/>
  <c r="G17" i="1"/>
  <c r="C17" i="1"/>
  <c r="D42" i="1" l="1"/>
  <c r="E31" i="1"/>
  <c r="G31" i="1"/>
  <c r="C19" i="1"/>
  <c r="C20" i="1" s="1"/>
  <c r="D20" i="1"/>
  <c r="E18" i="1"/>
  <c r="E19" i="1" s="1"/>
  <c r="E20" i="1" s="1"/>
  <c r="G18" i="1"/>
  <c r="G19" i="1" s="1"/>
  <c r="G10" i="1"/>
  <c r="F10" i="1"/>
  <c r="E9" i="1"/>
  <c r="E10" i="1" s="1"/>
  <c r="C9" i="1"/>
  <c r="C10" i="1" s="1"/>
  <c r="D10" i="1"/>
  <c r="F18" i="1"/>
  <c r="G20" i="1" l="1"/>
  <c r="F19" i="1"/>
  <c r="F20" i="1" s="1"/>
</calcChain>
</file>

<file path=xl/sharedStrings.xml><?xml version="1.0" encoding="utf-8"?>
<sst xmlns="http://schemas.openxmlformats.org/spreadsheetml/2006/main" count="49" uniqueCount="17">
  <si>
    <t>Срок депозиту (дні)</t>
  </si>
  <si>
    <t>Процентна ставка (% річних)</t>
  </si>
  <si>
    <t>Сумма депозиту (грн.)</t>
  </si>
  <si>
    <t>Сума процентного доходу до оподаткування</t>
  </si>
  <si>
    <t>Сума процентного доходу після оподаткування</t>
  </si>
  <si>
    <t>Сума податку на доходи фізичних осіб та військового збору (грн.)</t>
  </si>
  <si>
    <t>Калькулятор для послуги залучення банківського вкладу (депозиту)</t>
  </si>
  <si>
    <t>Платежі за супровідні послуги банку</t>
  </si>
  <si>
    <t>не передбачено</t>
  </si>
  <si>
    <r>
      <t xml:space="preserve">Депозит sportbank без права дострокового </t>
    </r>
    <r>
      <rPr>
        <b/>
        <sz val="11"/>
        <color rgb="FFFF0000"/>
        <rFont val="Calibri"/>
        <family val="2"/>
        <charset val="204"/>
        <scheme val="minor"/>
      </rPr>
      <t>розірвання</t>
    </r>
  </si>
  <si>
    <r>
      <t xml:space="preserve">Депозит sportbank з правом дострокового </t>
    </r>
    <r>
      <rPr>
        <b/>
        <sz val="11"/>
        <color rgb="FFFF0000"/>
        <rFont val="Calibri"/>
        <family val="2"/>
        <charset val="204"/>
        <scheme val="minor"/>
      </rPr>
      <t>розірвання</t>
    </r>
  </si>
  <si>
    <t>UAH</t>
  </si>
  <si>
    <t>USD</t>
  </si>
  <si>
    <t>EUR</t>
  </si>
  <si>
    <t xml:space="preserve"> -</t>
  </si>
  <si>
    <t>Сума податку на доходи фізичних осіб та військового збору (usd)</t>
  </si>
  <si>
    <t>Сума податку на доходи фізичних осіб та військового збору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</si>
</sst>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1" fillId="2" borderId="1" xfId="0" applyNumberFormat="1" applyFont="1" applyFill="1" applyBorder="1" applyProtection="1">
      <protection locked="0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0" borderId="1" xfId="0" applyBorder="1" applyProtection="1">
      <protection hidden="1"/>
    </xf>
    <xf numFmtId="10" fontId="0" fillId="0" borderId="1" xfId="0" applyNumberFormat="1" applyBorder="1" applyProtection="1">
      <protection hidden="1"/>
    </xf>
    <xf numFmtId="4" fontId="0" fillId="0" borderId="1" xfId="0" applyNumberFormat="1" applyBorder="1" applyProtection="1">
      <protection hidden="1"/>
    </xf>
    <xf numFmtId="4" fontId="1" fillId="0" borderId="1" xfId="0" applyNumberFormat="1" applyFont="1" applyBorder="1" applyProtection="1">
      <protection hidden="1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2" fillId="0" borderId="1" xfId="0" applyFont="1" applyBorder="1" applyProtection="1"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3BECD-9A68-4FD3-84D0-6BF74A05FC57}">
  <dimension ref="A1:G43"/>
  <sheetViews>
    <sheetView tabSelected="1" workbookViewId="0">
      <selection activeCell="I25" sqref="I25"/>
    </sheetView>
  </sheetViews>
  <sheetFormatPr defaultColWidth="8.85546875" defaultRowHeight="15" x14ac:dyDescent="0.25"/>
  <cols>
    <col min="1" max="1" width="8.85546875" style="8"/>
    <col min="2" max="2" width="62" style="8" customWidth="1"/>
    <col min="3" max="3" width="9.85546875" style="8" bestFit="1" customWidth="1"/>
    <col min="4" max="16384" width="8.85546875" style="8"/>
  </cols>
  <sheetData>
    <row r="1" spans="1:7" s="2" customFormat="1" x14ac:dyDescent="0.25">
      <c r="B1" s="3" t="s">
        <v>6</v>
      </c>
    </row>
    <row r="2" spans="1:7" s="2" customFormat="1" x14ac:dyDescent="0.25">
      <c r="B2" s="3"/>
    </row>
    <row r="3" spans="1:7" s="2" customFormat="1" x14ac:dyDescent="0.25">
      <c r="B3" s="3" t="s">
        <v>11</v>
      </c>
    </row>
    <row r="4" spans="1:7" s="2" customFormat="1" x14ac:dyDescent="0.25">
      <c r="B4" s="3" t="s">
        <v>9</v>
      </c>
    </row>
    <row r="5" spans="1:7" x14ac:dyDescent="0.25">
      <c r="B5" s="9" t="s">
        <v>2</v>
      </c>
      <c r="C5" s="1">
        <v>100000</v>
      </c>
    </row>
    <row r="6" spans="1:7" s="2" customFormat="1" x14ac:dyDescent="0.25">
      <c r="B6" s="4" t="s">
        <v>0</v>
      </c>
      <c r="C6" s="4">
        <v>32</v>
      </c>
      <c r="D6" s="4">
        <v>93</v>
      </c>
      <c r="E6" s="4">
        <v>184</v>
      </c>
      <c r="F6" s="4">
        <v>280</v>
      </c>
      <c r="G6" s="4">
        <v>367</v>
      </c>
    </row>
    <row r="7" spans="1:7" s="2" customFormat="1" x14ac:dyDescent="0.25">
      <c r="B7" s="4" t="s">
        <v>1</v>
      </c>
      <c r="C7" s="5">
        <v>0.15</v>
      </c>
      <c r="D7" s="5">
        <v>0.16</v>
      </c>
      <c r="E7" s="5">
        <v>0.17</v>
      </c>
      <c r="F7" s="5">
        <v>0.17499999999999999</v>
      </c>
      <c r="G7" s="5">
        <v>0.18</v>
      </c>
    </row>
    <row r="8" spans="1:7" s="2" customFormat="1" x14ac:dyDescent="0.25">
      <c r="B8" s="4" t="s">
        <v>3</v>
      </c>
      <c r="C8" s="6">
        <f>$C$5*C7/365*C6</f>
        <v>1315.0684931506848</v>
      </c>
      <c r="D8" s="6">
        <f t="shared" ref="D8:G8" si="0">$C$5*D7/365*D6</f>
        <v>4076.7123287671229</v>
      </c>
      <c r="E8" s="6">
        <f t="shared" si="0"/>
        <v>8569.8630136986303</v>
      </c>
      <c r="F8" s="6">
        <f t="shared" si="0"/>
        <v>13424.657534246577</v>
      </c>
      <c r="G8" s="6">
        <f t="shared" si="0"/>
        <v>18098.630136986299</v>
      </c>
    </row>
    <row r="9" spans="1:7" s="2" customFormat="1" x14ac:dyDescent="0.25">
      <c r="B9" s="4" t="s">
        <v>4</v>
      </c>
      <c r="C9" s="6">
        <f>C8-C8*19.5%</f>
        <v>1058.6301369863013</v>
      </c>
      <c r="D9" s="6">
        <f>D8-D8*19.5%</f>
        <v>3281.7534246575342</v>
      </c>
      <c r="E9" s="6">
        <f t="shared" ref="D9:E9" si="1">E8-E8*19.5%</f>
        <v>6898.7397260273974</v>
      </c>
      <c r="F9" s="6">
        <f>F8-F8*19.5%</f>
        <v>10806.849315068494</v>
      </c>
      <c r="G9" s="6">
        <f>G8-G8*19.5%</f>
        <v>14569.39726027397</v>
      </c>
    </row>
    <row r="10" spans="1:7" s="2" customFormat="1" x14ac:dyDescent="0.25">
      <c r="B10" s="4" t="s">
        <v>5</v>
      </c>
      <c r="C10" s="6">
        <f>C8-C9</f>
        <v>256.43835616438355</v>
      </c>
      <c r="D10" s="6">
        <f t="shared" ref="D10:G10" si="2">D8-D9</f>
        <v>794.95890410958873</v>
      </c>
      <c r="E10" s="6">
        <f t="shared" si="2"/>
        <v>1671.1232876712329</v>
      </c>
      <c r="F10" s="6">
        <f t="shared" si="2"/>
        <v>2617.8082191780832</v>
      </c>
      <c r="G10" s="6">
        <f t="shared" si="2"/>
        <v>3529.232876712329</v>
      </c>
    </row>
    <row r="11" spans="1:7" s="2" customFormat="1" x14ac:dyDescent="0.25">
      <c r="A11" s="10"/>
      <c r="B11" s="11" t="s">
        <v>7</v>
      </c>
      <c r="C11" s="12" t="s">
        <v>8</v>
      </c>
      <c r="D11" s="12"/>
      <c r="E11" s="12"/>
      <c r="F11" s="12"/>
      <c r="G11" s="12"/>
    </row>
    <row r="12" spans="1:7" s="2" customFormat="1" x14ac:dyDescent="0.25"/>
    <row r="13" spans="1:7" s="2" customFormat="1" x14ac:dyDescent="0.25">
      <c r="B13" s="3" t="s">
        <v>11</v>
      </c>
    </row>
    <row r="14" spans="1:7" s="2" customFormat="1" x14ac:dyDescent="0.25">
      <c r="B14" s="3" t="s">
        <v>10</v>
      </c>
    </row>
    <row r="15" spans="1:7" s="2" customFormat="1" x14ac:dyDescent="0.25">
      <c r="B15" s="4" t="s">
        <v>2</v>
      </c>
      <c r="C15" s="7">
        <f>C5</f>
        <v>100000</v>
      </c>
    </row>
    <row r="16" spans="1:7" s="2" customFormat="1" x14ac:dyDescent="0.25">
      <c r="B16" s="4" t="s">
        <v>0</v>
      </c>
      <c r="C16" s="4">
        <v>32</v>
      </c>
      <c r="D16" s="4">
        <v>93</v>
      </c>
      <c r="E16" s="4">
        <v>184</v>
      </c>
      <c r="F16" s="4">
        <v>280</v>
      </c>
      <c r="G16" s="4">
        <v>367</v>
      </c>
    </row>
    <row r="17" spans="2:7" s="2" customFormat="1" x14ac:dyDescent="0.25">
      <c r="B17" s="4" t="s">
        <v>1</v>
      </c>
      <c r="C17" s="5">
        <f>C7-0.5%</f>
        <v>0.14499999999999999</v>
      </c>
      <c r="D17" s="5">
        <f t="shared" ref="D17:G17" si="3">D7-0.5%</f>
        <v>0.155</v>
      </c>
      <c r="E17" s="5">
        <f t="shared" si="3"/>
        <v>0.16500000000000001</v>
      </c>
      <c r="F17" s="5">
        <f t="shared" si="3"/>
        <v>0.16999999999999998</v>
      </c>
      <c r="G17" s="5">
        <f t="shared" si="3"/>
        <v>0.17499999999999999</v>
      </c>
    </row>
    <row r="18" spans="2:7" s="2" customFormat="1" x14ac:dyDescent="0.25">
      <c r="B18" s="4" t="s">
        <v>3</v>
      </c>
      <c r="C18" s="6">
        <f>$C$15*C17/365*C16</f>
        <v>1271.2328767123286</v>
      </c>
      <c r="D18" s="6">
        <f>$C$15*D17/365*D16</f>
        <v>3949.3150684931506</v>
      </c>
      <c r="E18" s="6">
        <f t="shared" ref="D18:G18" si="4">$C$15*E17/365*E16</f>
        <v>8317.8082191780832</v>
      </c>
      <c r="F18" s="6">
        <f t="shared" si="4"/>
        <v>13041.095890410958</v>
      </c>
      <c r="G18" s="6">
        <f t="shared" si="4"/>
        <v>17595.890410958906</v>
      </c>
    </row>
    <row r="19" spans="2:7" s="2" customFormat="1" x14ac:dyDescent="0.25">
      <c r="B19" s="4" t="s">
        <v>4</v>
      </c>
      <c r="C19" s="6">
        <f>C18-C18*19.5%</f>
        <v>1023.3424657534244</v>
      </c>
      <c r="D19" s="6">
        <f>D18-D18*19.5%</f>
        <v>3179.1986301369861</v>
      </c>
      <c r="E19" s="6">
        <f t="shared" ref="D19:G19" si="5">E18-E18*19.5%</f>
        <v>6695.8356164383567</v>
      </c>
      <c r="F19" s="6">
        <f t="shared" si="5"/>
        <v>10498.082191780821</v>
      </c>
      <c r="G19" s="6">
        <f t="shared" si="5"/>
        <v>14164.691780821919</v>
      </c>
    </row>
    <row r="20" spans="2:7" s="2" customFormat="1" x14ac:dyDescent="0.25">
      <c r="B20" s="4" t="s">
        <v>5</v>
      </c>
      <c r="C20" s="6">
        <f>C18-C19</f>
        <v>247.89041095890411</v>
      </c>
      <c r="D20" s="6">
        <f t="shared" ref="D20:G20" si="6">D18-D19</f>
        <v>770.11643835616451</v>
      </c>
      <c r="E20" s="6">
        <f t="shared" si="6"/>
        <v>1621.9726027397264</v>
      </c>
      <c r="F20" s="6">
        <f t="shared" si="6"/>
        <v>2543.0136986301368</v>
      </c>
      <c r="G20" s="6">
        <f t="shared" si="6"/>
        <v>3431.198630136987</v>
      </c>
    </row>
    <row r="21" spans="2:7" s="10" customFormat="1" x14ac:dyDescent="0.25">
      <c r="B21" s="11" t="s">
        <v>7</v>
      </c>
      <c r="C21" s="12" t="s">
        <v>8</v>
      </c>
      <c r="D21" s="12"/>
      <c r="E21" s="12"/>
      <c r="F21" s="12"/>
      <c r="G21" s="12"/>
    </row>
    <row r="22" spans="2:7" s="2" customFormat="1" x14ac:dyDescent="0.25"/>
    <row r="23" spans="2:7" s="2" customFormat="1" x14ac:dyDescent="0.25"/>
    <row r="24" spans="2:7" x14ac:dyDescent="0.25">
      <c r="B24" s="3" t="s">
        <v>12</v>
      </c>
      <c r="C24" s="2"/>
      <c r="D24" s="2"/>
      <c r="E24" s="2"/>
      <c r="F24" s="2"/>
      <c r="G24" s="2"/>
    </row>
    <row r="25" spans="2:7" x14ac:dyDescent="0.25">
      <c r="B25" s="3" t="s">
        <v>9</v>
      </c>
      <c r="C25" s="2"/>
      <c r="D25" s="2"/>
      <c r="E25" s="2"/>
      <c r="F25" s="2"/>
      <c r="G25" s="2"/>
    </row>
    <row r="26" spans="2:7" x14ac:dyDescent="0.25">
      <c r="B26" s="9" t="s">
        <v>2</v>
      </c>
      <c r="C26" s="1">
        <v>10000</v>
      </c>
    </row>
    <row r="27" spans="2:7" x14ac:dyDescent="0.25">
      <c r="B27" s="4" t="s">
        <v>0</v>
      </c>
      <c r="C27" s="4">
        <v>32</v>
      </c>
      <c r="D27" s="4">
        <v>93</v>
      </c>
      <c r="E27" s="4">
        <v>184</v>
      </c>
      <c r="F27" s="4">
        <v>280</v>
      </c>
      <c r="G27" s="4">
        <v>367</v>
      </c>
    </row>
    <row r="28" spans="2:7" x14ac:dyDescent="0.25">
      <c r="B28" s="4" t="s">
        <v>1</v>
      </c>
      <c r="C28" s="5" t="s">
        <v>14</v>
      </c>
      <c r="D28" s="5">
        <v>1E-3</v>
      </c>
      <c r="E28" s="5">
        <v>0.02</v>
      </c>
      <c r="F28" s="5">
        <v>2.5000000000000001E-2</v>
      </c>
      <c r="G28" s="5">
        <v>0.03</v>
      </c>
    </row>
    <row r="29" spans="2:7" x14ac:dyDescent="0.25">
      <c r="B29" s="4" t="s">
        <v>3</v>
      </c>
      <c r="C29" s="5" t="s">
        <v>14</v>
      </c>
      <c r="D29" s="6">
        <f>$C$26*D28/365*D27</f>
        <v>2.547945205479452</v>
      </c>
      <c r="E29" s="6">
        <f t="shared" ref="E29:G29" si="7">$C$26*E28/365*E27</f>
        <v>100.82191780821917</v>
      </c>
      <c r="F29" s="6">
        <f t="shared" si="7"/>
        <v>191.7808219178082</v>
      </c>
      <c r="G29" s="6">
        <f>$C$26*G28/365*G27</f>
        <v>301.64383561643837</v>
      </c>
    </row>
    <row r="30" spans="2:7" x14ac:dyDescent="0.25">
      <c r="B30" s="4" t="s">
        <v>4</v>
      </c>
      <c r="C30" s="5" t="s">
        <v>14</v>
      </c>
      <c r="D30" s="6">
        <f>D29-D29*19.5%</f>
        <v>2.0510958904109589</v>
      </c>
      <c r="E30" s="6">
        <f t="shared" ref="E30" si="8">E29-E29*19.5%</f>
        <v>81.161643835616431</v>
      </c>
      <c r="F30" s="6">
        <f>F29-F29*19.5%</f>
        <v>154.38356164383561</v>
      </c>
      <c r="G30" s="6">
        <f>G29-G29*19.5%</f>
        <v>242.82328767123289</v>
      </c>
    </row>
    <row r="31" spans="2:7" x14ac:dyDescent="0.25">
      <c r="B31" s="4" t="s">
        <v>15</v>
      </c>
      <c r="C31" s="5" t="s">
        <v>14</v>
      </c>
      <c r="D31" s="6">
        <f>D29-D30</f>
        <v>0.49684931506849317</v>
      </c>
      <c r="E31" s="6">
        <f t="shared" ref="E31:G31" si="9">E29-E30</f>
        <v>19.660273972602738</v>
      </c>
      <c r="F31" s="6">
        <f t="shared" si="9"/>
        <v>37.397260273972591</v>
      </c>
      <c r="G31" s="6">
        <f t="shared" si="9"/>
        <v>58.820547945205476</v>
      </c>
    </row>
    <row r="32" spans="2:7" x14ac:dyDescent="0.25">
      <c r="B32" s="11" t="s">
        <v>7</v>
      </c>
      <c r="C32" s="12" t="s">
        <v>8</v>
      </c>
      <c r="D32" s="12"/>
      <c r="E32" s="12"/>
      <c r="F32" s="12"/>
      <c r="G32" s="12"/>
    </row>
    <row r="35" spans="2:7" x14ac:dyDescent="0.25">
      <c r="B35" s="3" t="s">
        <v>13</v>
      </c>
      <c r="C35" s="2"/>
      <c r="D35" s="2"/>
      <c r="E35" s="2"/>
      <c r="F35" s="2"/>
      <c r="G35" s="2"/>
    </row>
    <row r="36" spans="2:7" x14ac:dyDescent="0.25">
      <c r="B36" s="3" t="s">
        <v>9</v>
      </c>
      <c r="C36" s="2"/>
      <c r="D36" s="2"/>
      <c r="E36" s="2"/>
      <c r="F36" s="2"/>
      <c r="G36" s="2"/>
    </row>
    <row r="37" spans="2:7" x14ac:dyDescent="0.25">
      <c r="B37" s="9" t="s">
        <v>2</v>
      </c>
      <c r="C37" s="1">
        <v>10000</v>
      </c>
    </row>
    <row r="38" spans="2:7" x14ac:dyDescent="0.25">
      <c r="B38" s="4" t="s">
        <v>0</v>
      </c>
      <c r="C38" s="4">
        <v>32</v>
      </c>
      <c r="D38" s="4">
        <v>93</v>
      </c>
      <c r="E38" s="4">
        <v>184</v>
      </c>
      <c r="F38" s="4">
        <v>280</v>
      </c>
      <c r="G38" s="4">
        <v>367</v>
      </c>
    </row>
    <row r="39" spans="2:7" x14ac:dyDescent="0.25">
      <c r="B39" s="4" t="s">
        <v>1</v>
      </c>
      <c r="C39" s="5" t="s">
        <v>14</v>
      </c>
      <c r="D39" s="5">
        <v>1E-3</v>
      </c>
      <c r="E39" s="5">
        <v>2E-3</v>
      </c>
      <c r="F39" s="5">
        <v>3.0000000000000001E-3</v>
      </c>
      <c r="G39" s="5">
        <v>5.0000000000000001E-3</v>
      </c>
    </row>
    <row r="40" spans="2:7" x14ac:dyDescent="0.25">
      <c r="B40" s="4" t="s">
        <v>3</v>
      </c>
      <c r="C40" s="5" t="s">
        <v>14</v>
      </c>
      <c r="D40" s="6">
        <f>$C$37*D39/365*D38</f>
        <v>2.547945205479452</v>
      </c>
      <c r="E40" s="6">
        <f t="shared" ref="E40:G40" si="10">$C$37*E39/365*E38</f>
        <v>10.082191780821917</v>
      </c>
      <c r="F40" s="6">
        <f t="shared" si="10"/>
        <v>23.013698630136986</v>
      </c>
      <c r="G40" s="6">
        <f t="shared" si="10"/>
        <v>50.273972602739725</v>
      </c>
    </row>
    <row r="41" spans="2:7" x14ac:dyDescent="0.25">
      <c r="B41" s="4" t="s">
        <v>4</v>
      </c>
      <c r="C41" s="5" t="s">
        <v>14</v>
      </c>
      <c r="D41" s="6">
        <f>D40-D40*19.5%</f>
        <v>2.0510958904109589</v>
      </c>
      <c r="E41" s="6">
        <f t="shared" ref="E41:G41" si="11">E40-E40*19.5%</f>
        <v>8.1161643835616424</v>
      </c>
      <c r="F41" s="6">
        <f t="shared" si="11"/>
        <v>18.526027397260272</v>
      </c>
      <c r="G41" s="6">
        <f t="shared" si="11"/>
        <v>40.470547945205482</v>
      </c>
    </row>
    <row r="42" spans="2:7" x14ac:dyDescent="0.25">
      <c r="B42" s="4" t="s">
        <v>16</v>
      </c>
      <c r="C42" s="5" t="s">
        <v>14</v>
      </c>
      <c r="D42" s="6">
        <f>D40-D41</f>
        <v>0.49684931506849317</v>
      </c>
      <c r="E42" s="6">
        <f t="shared" ref="E42:G42" si="12">E40-E41</f>
        <v>1.9660273972602749</v>
      </c>
      <c r="F42" s="6">
        <f t="shared" si="12"/>
        <v>4.4876712328767141</v>
      </c>
      <c r="G42" s="6">
        <f t="shared" si="12"/>
        <v>9.8034246575342436</v>
      </c>
    </row>
    <row r="43" spans="2:7" x14ac:dyDescent="0.25">
      <c r="B43" s="11" t="s">
        <v>7</v>
      </c>
      <c r="C43" s="12" t="s">
        <v>8</v>
      </c>
      <c r="D43" s="12"/>
      <c r="E43" s="12"/>
      <c r="F43" s="12"/>
      <c r="G43" s="12"/>
    </row>
  </sheetData>
  <sheetProtection algorithmName="SHA-512" hashValue="vHjtz8yztLEkRKH/JeePiflDO1/j4KcDPpP0wGRKTPg9JKpryiy6TLiZNWv+hoOxqh0Kjg1GpNcxL5QTP7QZFw==" saltValue="KEfjMPCv4YUoFeszoFI1ig==" spinCount="100000" sheet="1" objects="1" scenarios="1"/>
  <protectedRanges>
    <protectedRange algorithmName="SHA-512" hashValue="TPbVthVYEJq6cRCTE3qt10MBoGmFBYMi4FR5L0QLtyGhfxFvtoatHrwZn3QBBu8SyqNM1zYpygoKjslds3MsoQ==" saltValue="B7h8PibPV4bfECuZ6LYFNQ==" spinCount="100000" sqref="B6:G21 B38:G43 B27:G32" name="Диапазон1"/>
  </protectedRanges>
  <mergeCells count="4">
    <mergeCell ref="C11:G11"/>
    <mergeCell ref="C21:G21"/>
    <mergeCell ref="C32:G32"/>
    <mergeCell ref="C43:G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Roman Kuspis</cp:lastModifiedBy>
  <dcterms:created xsi:type="dcterms:W3CDTF">2022-02-09T14:47:50Z</dcterms:created>
  <dcterms:modified xsi:type="dcterms:W3CDTF">2023-06-14T08:39:33Z</dcterms:modified>
</cp:coreProperties>
</file>