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 Kuspis\Desktop\Запрос НБУ\"/>
    </mc:Choice>
  </mc:AlternateContent>
  <xr:revisionPtr revIDLastSave="0" documentId="13_ncr:1_{8A2C0868-E5AE-4D35-9232-6501A389B493}" xr6:coauthVersionLast="47" xr6:coauthVersionMax="47" xr10:uidLastSave="{00000000-0000-0000-0000-000000000000}"/>
  <workbookProtection lockStructure="1"/>
  <bookViews>
    <workbookView xWindow="-120" yWindow="-120" windowWidth="29040" windowHeight="15840" xr2:uid="{FA4284A3-17F4-46FB-9484-B04948D8041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7" i="1"/>
  <c r="E7" i="1"/>
  <c r="F7" i="1"/>
  <c r="G7" i="1"/>
  <c r="C7" i="1"/>
  <c r="D18" i="1"/>
  <c r="E18" i="1"/>
  <c r="F18" i="1"/>
  <c r="G18" i="1"/>
  <c r="C18" i="1"/>
  <c r="C15" i="1"/>
  <c r="C19" i="1" s="1"/>
  <c r="D8" i="1"/>
  <c r="E8" i="1"/>
  <c r="F8" i="1"/>
  <c r="F9" i="1" s="1"/>
  <c r="G8" i="1"/>
  <c r="G9" i="1" s="1"/>
  <c r="D17" i="1"/>
  <c r="E17" i="1"/>
  <c r="F17" i="1"/>
  <c r="G17" i="1"/>
  <c r="C17" i="1"/>
  <c r="C20" i="1" l="1"/>
  <c r="C21" i="1" s="1"/>
  <c r="C9" i="1"/>
  <c r="C10" i="1" s="1"/>
  <c r="D19" i="1"/>
  <c r="D20" i="1" s="1"/>
  <c r="D21" i="1" s="1"/>
  <c r="E19" i="1"/>
  <c r="E20" i="1" s="1"/>
  <c r="E21" i="1" s="1"/>
  <c r="G19" i="1"/>
  <c r="G20" i="1" s="1"/>
  <c r="G10" i="1"/>
  <c r="F10" i="1"/>
  <c r="E9" i="1"/>
  <c r="E10" i="1" s="1"/>
  <c r="D9" i="1"/>
  <c r="D10" i="1" s="1"/>
  <c r="F19" i="1"/>
  <c r="G21" i="1" l="1"/>
  <c r="F20" i="1"/>
  <c r="F21" i="1" s="1"/>
</calcChain>
</file>

<file path=xl/sharedStrings.xml><?xml version="1.0" encoding="utf-8"?>
<sst xmlns="http://schemas.openxmlformats.org/spreadsheetml/2006/main" count="21" uniqueCount="12">
  <si>
    <t>Срок депозиту (дні)</t>
  </si>
  <si>
    <t>Процентна ставка (% річних)</t>
  </si>
  <si>
    <t>Сумма депозиту (грн.)</t>
  </si>
  <si>
    <t>Сума процентного доходу до оподаткування</t>
  </si>
  <si>
    <t>Сума процентного доходу після оподаткування</t>
  </si>
  <si>
    <t>Сума податку на доходи фізичних осіб та військового збору (грн.)</t>
  </si>
  <si>
    <t>Калькулятор для послуги залучення банківського вкладу (депозиту)</t>
  </si>
  <si>
    <t>Платежі за супровідні послуги банку</t>
  </si>
  <si>
    <t>не передбачено</t>
  </si>
  <si>
    <r>
      <t xml:space="preserve">Депозит sportbank без права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</si>
  <si>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r>
      <t xml:space="preserve">Депозит sportbank з правом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</si>
  <si>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t>Процентна ставка з урахуванням сплати податків (% річних)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</si>
</sst>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4" fontId="1" fillId="0" borderId="1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3BECD-9A68-4FD3-84D0-6BF74A05FC57}">
  <dimension ref="A1:G24"/>
  <sheetViews>
    <sheetView tabSelected="1" workbookViewId="0">
      <selection activeCell="F7" sqref="F7"/>
    </sheetView>
  </sheetViews>
  <sheetFormatPr defaultColWidth="8.85546875" defaultRowHeight="15" x14ac:dyDescent="0.25"/>
  <cols>
    <col min="1" max="1" width="8.85546875" style="8"/>
    <col min="2" max="2" width="58.42578125" style="8" customWidth="1"/>
    <col min="3" max="3" width="9.85546875" style="8" bestFit="1" customWidth="1"/>
    <col min="4" max="16384" width="8.85546875" style="8"/>
  </cols>
  <sheetData>
    <row r="1" spans="1:7" s="2" customFormat="1" x14ac:dyDescent="0.25">
      <c r="B1" s="3" t="s">
        <v>6</v>
      </c>
    </row>
    <row r="2" spans="1:7" s="2" customFormat="1" x14ac:dyDescent="0.25"/>
    <row r="3" spans="1:7" s="2" customFormat="1" x14ac:dyDescent="0.25">
      <c r="B3" s="3" t="s">
        <v>9</v>
      </c>
    </row>
    <row r="4" spans="1:7" x14ac:dyDescent="0.25">
      <c r="B4" s="9" t="s">
        <v>2</v>
      </c>
      <c r="C4" s="1">
        <v>100000</v>
      </c>
    </row>
    <row r="5" spans="1:7" s="2" customFormat="1" x14ac:dyDescent="0.25">
      <c r="B5" s="4" t="s">
        <v>0</v>
      </c>
      <c r="C5" s="4">
        <v>32</v>
      </c>
      <c r="D5" s="4">
        <v>93</v>
      </c>
      <c r="E5" s="4">
        <v>184</v>
      </c>
      <c r="F5" s="4">
        <v>280</v>
      </c>
      <c r="G5" s="4">
        <v>367</v>
      </c>
    </row>
    <row r="6" spans="1:7" s="2" customFormat="1" x14ac:dyDescent="0.25">
      <c r="B6" s="4" t="s">
        <v>1</v>
      </c>
      <c r="C6" s="5">
        <v>0.14000000000000001</v>
      </c>
      <c r="D6" s="5">
        <v>0.15</v>
      </c>
      <c r="E6" s="5">
        <v>0.16</v>
      </c>
      <c r="F6" s="5">
        <v>0.16500000000000001</v>
      </c>
      <c r="G6" s="5">
        <v>0.17</v>
      </c>
    </row>
    <row r="7" spans="1:7" s="2" customFormat="1" x14ac:dyDescent="0.25">
      <c r="B7" s="4" t="s">
        <v>11</v>
      </c>
      <c r="C7" s="5">
        <f>C6-C6*19.5%</f>
        <v>0.11270000000000001</v>
      </c>
      <c r="D7" s="5">
        <f t="shared" ref="D7:G7" si="0">D6-D6*19.5%</f>
        <v>0.12075</v>
      </c>
      <c r="E7" s="5">
        <f t="shared" si="0"/>
        <v>0.1288</v>
      </c>
      <c r="F7" s="5">
        <f t="shared" si="0"/>
        <v>0.132825</v>
      </c>
      <c r="G7" s="5">
        <f t="shared" si="0"/>
        <v>0.13685</v>
      </c>
    </row>
    <row r="8" spans="1:7" s="2" customFormat="1" x14ac:dyDescent="0.25">
      <c r="B8" s="4" t="s">
        <v>3</v>
      </c>
      <c r="C8" s="6">
        <f>$C$4*C6/365*C5</f>
        <v>1227.3972602739727</v>
      </c>
      <c r="D8" s="6">
        <f t="shared" ref="D8:G8" si="1">$C$4*D6/365*D5</f>
        <v>3821.9178082191779</v>
      </c>
      <c r="E8" s="6">
        <f t="shared" si="1"/>
        <v>8065.7534246575342</v>
      </c>
      <c r="F8" s="6">
        <f t="shared" si="1"/>
        <v>12657.534246575342</v>
      </c>
      <c r="G8" s="6">
        <f t="shared" si="1"/>
        <v>17093.150684931505</v>
      </c>
    </row>
    <row r="9" spans="1:7" s="2" customFormat="1" x14ac:dyDescent="0.25">
      <c r="B9" s="4" t="s">
        <v>4</v>
      </c>
      <c r="C9" s="6">
        <f>C8-C8*19.5%</f>
        <v>988.05479452054806</v>
      </c>
      <c r="D9" s="6">
        <f t="shared" ref="D9:E9" si="2">D8-D8*19.5%</f>
        <v>3076.6438356164381</v>
      </c>
      <c r="E9" s="6">
        <f t="shared" si="2"/>
        <v>6492.9315068493152</v>
      </c>
      <c r="F9" s="6">
        <f>F8-F8*19.5%</f>
        <v>10189.31506849315</v>
      </c>
      <c r="G9" s="6">
        <f>G8-G8*19.5%</f>
        <v>13759.986301369861</v>
      </c>
    </row>
    <row r="10" spans="1:7" s="2" customFormat="1" x14ac:dyDescent="0.25">
      <c r="B10" s="4" t="s">
        <v>5</v>
      </c>
      <c r="C10" s="6">
        <f>C8-C9</f>
        <v>239.34246575342468</v>
      </c>
      <c r="D10" s="6">
        <f t="shared" ref="D10:G10" si="3">D8-D9</f>
        <v>745.27397260273983</v>
      </c>
      <c r="E10" s="6">
        <f t="shared" si="3"/>
        <v>1572.821917808219</v>
      </c>
      <c r="F10" s="6">
        <f t="shared" si="3"/>
        <v>2468.2191780821922</v>
      </c>
      <c r="G10" s="6">
        <f t="shared" si="3"/>
        <v>3333.1643835616433</v>
      </c>
    </row>
    <row r="11" spans="1:7" s="2" customFormat="1" x14ac:dyDescent="0.25">
      <c r="A11" s="10"/>
      <c r="B11" s="11" t="s">
        <v>7</v>
      </c>
      <c r="C11" s="12" t="s">
        <v>8</v>
      </c>
      <c r="D11" s="12"/>
      <c r="E11" s="12"/>
      <c r="F11" s="12"/>
      <c r="G11" s="12"/>
    </row>
    <row r="12" spans="1:7" s="2" customFormat="1" x14ac:dyDescent="0.25"/>
    <row r="13" spans="1:7" s="2" customFormat="1" x14ac:dyDescent="0.25"/>
    <row r="14" spans="1:7" s="2" customFormat="1" x14ac:dyDescent="0.25">
      <c r="B14" s="3" t="s">
        <v>10</v>
      </c>
    </row>
    <row r="15" spans="1:7" s="2" customFormat="1" x14ac:dyDescent="0.25">
      <c r="B15" s="4" t="s">
        <v>2</v>
      </c>
      <c r="C15" s="7">
        <f>C4</f>
        <v>100000</v>
      </c>
    </row>
    <row r="16" spans="1:7" s="2" customFormat="1" x14ac:dyDescent="0.25">
      <c r="B16" s="4" t="s">
        <v>0</v>
      </c>
      <c r="C16" s="4">
        <v>32</v>
      </c>
      <c r="D16" s="4">
        <v>93</v>
      </c>
      <c r="E16" s="4">
        <v>184</v>
      </c>
      <c r="F16" s="4">
        <v>280</v>
      </c>
      <c r="G16" s="4">
        <v>367</v>
      </c>
    </row>
    <row r="17" spans="2:7" s="2" customFormat="1" x14ac:dyDescent="0.25">
      <c r="B17" s="4" t="s">
        <v>1</v>
      </c>
      <c r="C17" s="5">
        <f>C6-0.5%</f>
        <v>0.13500000000000001</v>
      </c>
      <c r="D17" s="5">
        <f t="shared" ref="D17:G17" si="4">D6-0.5%</f>
        <v>0.14499999999999999</v>
      </c>
      <c r="E17" s="5">
        <f t="shared" si="4"/>
        <v>0.155</v>
      </c>
      <c r="F17" s="5">
        <f t="shared" si="4"/>
        <v>0.16</v>
      </c>
      <c r="G17" s="5">
        <f t="shared" si="4"/>
        <v>0.16500000000000001</v>
      </c>
    </row>
    <row r="18" spans="2:7" s="2" customFormat="1" x14ac:dyDescent="0.25">
      <c r="B18" s="4" t="s">
        <v>11</v>
      </c>
      <c r="C18" s="5">
        <f>C17-C17*19.5%</f>
        <v>0.10867500000000001</v>
      </c>
      <c r="D18" s="5">
        <f t="shared" ref="D18:G18" si="5">D17-D17*19.5%</f>
        <v>0.116725</v>
      </c>
      <c r="E18" s="5">
        <f t="shared" si="5"/>
        <v>0.124775</v>
      </c>
      <c r="F18" s="5">
        <f t="shared" si="5"/>
        <v>0.1288</v>
      </c>
      <c r="G18" s="5">
        <f t="shared" si="5"/>
        <v>0.132825</v>
      </c>
    </row>
    <row r="19" spans="2:7" s="2" customFormat="1" x14ac:dyDescent="0.25">
      <c r="B19" s="4" t="s">
        <v>3</v>
      </c>
      <c r="C19" s="6">
        <f>$C$15*C17/365*C16</f>
        <v>1183.5616438356165</v>
      </c>
      <c r="D19" s="6">
        <f t="shared" ref="D19:G19" si="6">$C$15*D17/365*D16</f>
        <v>3694.5205479452047</v>
      </c>
      <c r="E19" s="6">
        <f t="shared" si="6"/>
        <v>7813.6986301369861</v>
      </c>
      <c r="F19" s="6">
        <f t="shared" si="6"/>
        <v>12273.972602739725</v>
      </c>
      <c r="G19" s="6">
        <f t="shared" si="6"/>
        <v>16590.410958904111</v>
      </c>
    </row>
    <row r="20" spans="2:7" s="2" customFormat="1" x14ac:dyDescent="0.25">
      <c r="B20" s="4" t="s">
        <v>4</v>
      </c>
      <c r="C20" s="6">
        <f>C19-C19*19.5%</f>
        <v>952.76712328767121</v>
      </c>
      <c r="D20" s="6">
        <f t="shared" ref="D20:G20" si="7">D19-D19*19.5%</f>
        <v>2974.08904109589</v>
      </c>
      <c r="E20" s="6">
        <f t="shared" si="7"/>
        <v>6290.0273972602736</v>
      </c>
      <c r="F20" s="6">
        <f t="shared" si="7"/>
        <v>9880.5479452054788</v>
      </c>
      <c r="G20" s="6">
        <f t="shared" si="7"/>
        <v>13355.28082191781</v>
      </c>
    </row>
    <row r="21" spans="2:7" s="2" customFormat="1" x14ac:dyDescent="0.25">
      <c r="B21" s="4" t="s">
        <v>5</v>
      </c>
      <c r="C21" s="6">
        <f>C19-C20</f>
        <v>230.79452054794524</v>
      </c>
      <c r="D21" s="6">
        <f t="shared" ref="D21:G21" si="8">D19-D20</f>
        <v>720.4315068493147</v>
      </c>
      <c r="E21" s="6">
        <f t="shared" si="8"/>
        <v>1523.6712328767126</v>
      </c>
      <c r="F21" s="6">
        <f t="shared" si="8"/>
        <v>2393.4246575342459</v>
      </c>
      <c r="G21" s="6">
        <f t="shared" si="8"/>
        <v>3235.1301369863013</v>
      </c>
    </row>
    <row r="22" spans="2:7" s="10" customFormat="1" x14ac:dyDescent="0.25">
      <c r="B22" s="11" t="s">
        <v>7</v>
      </c>
      <c r="C22" s="12" t="s">
        <v>8</v>
      </c>
      <c r="D22" s="12"/>
      <c r="E22" s="12"/>
      <c r="F22" s="12"/>
      <c r="G22" s="12"/>
    </row>
    <row r="23" spans="2:7" s="2" customFormat="1" x14ac:dyDescent="0.25"/>
    <row r="24" spans="2:7" s="2" customFormat="1" x14ac:dyDescent="0.25"/>
  </sheetData>
  <sheetProtection algorithmName="SHA-512" hashValue="wqxLmOwzt7gfiXSxJeahVXHGAolugcxsQuPwehsZjB6qeb3GbyBNgw0Yv75mXvhGaYgI4p+RQ2sl5btF5+Ex0g==" saltValue="1ukMzA7c6XeUl+Gdmuu2QA==" spinCount="100000" sheet="1" objects="1" scenarios="1"/>
  <protectedRanges>
    <protectedRange algorithmName="SHA-512" hashValue="TPbVthVYEJq6cRCTE3qt10MBoGmFBYMi4FR5L0QLtyGhfxFvtoatHrwZn3QBBu8SyqNM1zYpygoKjslds3MsoQ==" saltValue="B7h8PibPV4bfECuZ6LYFNQ==" spinCount="100000" sqref="B5:G22" name="Диапазон1"/>
  </protectedRanges>
  <mergeCells count="2">
    <mergeCell ref="C11:G11"/>
    <mergeCell ref="C22:G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Roman Kuspis</cp:lastModifiedBy>
  <dcterms:created xsi:type="dcterms:W3CDTF">2022-02-09T14:47:50Z</dcterms:created>
  <dcterms:modified xsi:type="dcterms:W3CDTF">2022-11-14T11:03:00Z</dcterms:modified>
</cp:coreProperties>
</file>