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вартість кредиту" sheetId="2" r:id="rId1"/>
    <sheet name="Лист3" sheetId="3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2" l="1"/>
  <c r="Q25" i="2" l="1"/>
  <c r="T22" i="2"/>
  <c r="S22" i="2"/>
  <c r="R22" i="2"/>
  <c r="Q22" i="2"/>
  <c r="P22" i="2"/>
  <c r="O22" i="2"/>
  <c r="N22" i="2"/>
  <c r="M22" i="2"/>
  <c r="L22" i="2"/>
  <c r="K22" i="2"/>
  <c r="I16" i="2"/>
  <c r="I14" i="2"/>
  <c r="I12" i="2"/>
  <c r="I10" i="2"/>
  <c r="F10" i="2"/>
  <c r="G10" i="2" s="1"/>
  <c r="C10" i="2"/>
  <c r="I21" i="2"/>
  <c r="C11" i="2" l="1"/>
  <c r="F11" i="2"/>
  <c r="I18" i="2"/>
  <c r="I20" i="2"/>
  <c r="H9" i="2"/>
  <c r="I11" i="2"/>
  <c r="I13" i="2"/>
  <c r="I15" i="2"/>
  <c r="I17" i="2"/>
  <c r="I19" i="2"/>
  <c r="C12" i="2" l="1"/>
  <c r="C13" i="2" s="1"/>
  <c r="H10" i="2"/>
  <c r="G11" i="2"/>
  <c r="H11" i="2" s="1"/>
  <c r="F12" i="2"/>
  <c r="I22" i="2"/>
  <c r="C14" i="2" l="1"/>
  <c r="G12" i="2"/>
  <c r="H12" i="2" s="1"/>
  <c r="F13" i="2"/>
  <c r="C15" i="2" l="1"/>
  <c r="G13" i="2"/>
  <c r="H13" i="2" s="1"/>
  <c r="F14" i="2"/>
  <c r="C16" i="2" l="1"/>
  <c r="G14" i="2"/>
  <c r="H14" i="2" s="1"/>
  <c r="F15" i="2"/>
  <c r="G15" i="2" l="1"/>
  <c r="H15" i="2" s="1"/>
  <c r="F16" i="2"/>
  <c r="C17" i="2"/>
  <c r="C18" i="2" l="1"/>
  <c r="G16" i="2"/>
  <c r="H16" i="2" s="1"/>
  <c r="F17" i="2"/>
  <c r="F18" i="2" l="1"/>
  <c r="G17" i="2"/>
  <c r="H17" i="2" s="1"/>
  <c r="C19" i="2"/>
  <c r="C20" i="2" l="1"/>
  <c r="G18" i="2"/>
  <c r="H18" i="2" s="1"/>
  <c r="F19" i="2"/>
  <c r="F20" i="2" l="1"/>
  <c r="G19" i="2"/>
  <c r="H19" i="2" s="1"/>
  <c r="C21" i="2"/>
  <c r="G20" i="2" l="1"/>
  <c r="H20" i="2" s="1"/>
  <c r="F21" i="2"/>
  <c r="G21" i="2" s="1"/>
  <c r="H21" i="2" l="1"/>
  <c r="U22" i="2" s="1"/>
  <c r="J22" i="2"/>
  <c r="V22" i="2" s="1"/>
</calcChain>
</file>

<file path=xl/sharedStrings.xml><?xml version="1.0" encoding="utf-8"?>
<sst xmlns="http://schemas.openxmlformats.org/spreadsheetml/2006/main" count="30" uniqueCount="30">
  <si>
    <t>послуги нотаріуса</t>
  </si>
  <si>
    <t>послуги оцінювача</t>
  </si>
  <si>
    <t>послуги страховика</t>
  </si>
  <si>
    <t>-</t>
  </si>
  <si>
    <t>№ з/п</t>
  </si>
  <si>
    <t xml:space="preserve"> Дата видачі кредиту/дата платежу</t>
  </si>
  <si>
    <t>Кількість днів у розрахунковому періоді</t>
  </si>
  <si>
    <t xml:space="preserve"> Чиста сума кредиту/сума платежу за розрахунковий період,грн</t>
  </si>
  <si>
    <t>Види платежів за кредитом</t>
  </si>
  <si>
    <t xml:space="preserve">Реальна процентна ставка, % </t>
  </si>
  <si>
    <t xml:space="preserve">Загальна вартість кредиту,грн  </t>
  </si>
  <si>
    <t xml:space="preserve"> 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</si>
  <si>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</si>
  <si>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</si>
  <si>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</si>
  <si>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кредитного посередника (за наявності)</t>
  </si>
  <si>
    <t>третіх осіб</t>
  </si>
  <si>
    <t xml:space="preserve"> за обслуговування кредитної заборгованості</t>
  </si>
  <si>
    <t xml:space="preserve"> 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</si>
  <si>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</si>
  <si>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</si>
  <si>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</si>
  <si>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</si>
  <si>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інші послуги третіх осіб</t>
  </si>
  <si>
    <t>Дата:</t>
  </si>
  <si>
    <t>Підпис:</t>
  </si>
  <si>
    <t>Один екземпляр Інформації про умови кредитування та орієнтовну сукупну вартість кредиту отримав(ла).</t>
  </si>
  <si>
    <t>____________________</t>
  </si>
  <si>
    <t>Примітка: 
обчислення  реальної процентної ставки базується на припущенні, що :
1) договір про споживчий кредит залишається дійсним протягом погодженого строку та що кредитодавець і споживач виконають свої обов’язки на умовах та у строки, визначені в договорі
2)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</si>
  <si>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Таблиця обчислення загальної вартості кредиту для споживача та реальної річної процентної ставки за  договором про споживчий кредит  (послуга Банку "izi оплата частинами")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</si>
</sst>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;[Red]\-#,##0.00\ &quot;₽&quot;"/>
    <numFmt numFmtId="165" formatCode="0.0000"/>
    <numFmt numFmtId="166" formatCode="0.0000%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Verdana"/>
      <family val="2"/>
      <charset val="204"/>
    </font>
    <font>
      <sz val="6"/>
      <color theme="1"/>
      <name val="Verdana"/>
      <family val="2"/>
      <charset val="204"/>
    </font>
    <font>
      <b/>
      <sz val="6"/>
      <color theme="1"/>
      <name val="Verdana"/>
      <family val="2"/>
      <charset val="204"/>
    </font>
    <font>
      <sz val="6"/>
      <color rgb="FF000000"/>
      <name val="Verdana"/>
      <family val="2"/>
      <charset val="204"/>
    </font>
    <font>
      <sz val="6"/>
      <name val="Verdana"/>
      <family val="2"/>
      <charset val="204"/>
    </font>
    <font>
      <b/>
      <sz val="6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47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10" fontId="7" fillId="2" borderId="8" xfId="1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3" fillId="0" borderId="0" xfId="0" applyFont="1"/>
    <xf numFmtId="0" fontId="3" fillId="0" borderId="0" xfId="0" applyFont="1" applyAlignment="1">
      <alignment horizontal="left"/>
    </xf>
    <xf numFmtId="9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center"/>
    </xf>
    <xf numFmtId="9" fontId="1" fillId="0" borderId="0" xfId="1"/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6" fillId="4" borderId="0" xfId="0" applyFont="1" applyFill="1" applyAlignment="1" applyProtection="1">
      <alignment horizontal="left" wrapText="1"/>
      <protection hidden="1"/>
    </xf>
    <xf numFmtId="14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hidden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D1" zoomScaleNormal="100" zoomScaleSheetLayoutView="100" workbookViewId="0">
      <selection activeCell="AC28" sqref="AC28"/>
    </sheetView>
  </sheetViews>
  <sheetFormatPr defaultColWidth="9.109375" defaultRowHeight="13.5" customHeight="1" x14ac:dyDescent="0.15"/>
  <cols>
    <col min="1" max="1" width="9.109375" style="9" hidden="1" customWidth="1"/>
    <col min="2" max="2" width="10.109375" style="9" hidden="1" customWidth="1"/>
    <col min="3" max="3" width="9.88671875" style="9" hidden="1" customWidth="1"/>
    <col min="4" max="4" width="4.6640625" style="9" customWidth="1"/>
    <col min="5" max="5" width="4.88671875" style="9" customWidth="1"/>
    <col min="6" max="6" width="8.44140625" style="9" customWidth="1"/>
    <col min="7" max="7" width="5.109375" style="9" customWidth="1"/>
    <col min="8" max="8" width="9.109375" style="9" customWidth="1"/>
    <col min="9" max="9" width="8.33203125" style="9" customWidth="1"/>
    <col min="10" max="10" width="7.33203125" style="9" customWidth="1"/>
    <col min="11" max="11" width="5.88671875" style="9" customWidth="1"/>
    <col min="12" max="12" width="4.88671875" style="9" customWidth="1"/>
    <col min="13" max="13" width="6.88671875" style="9" customWidth="1"/>
    <col min="14" max="14" width="6.5546875" style="9" customWidth="1"/>
    <col min="15" max="15" width="4.6640625" style="9" customWidth="1"/>
    <col min="16" max="17" width="5.33203125" style="9" customWidth="1"/>
    <col min="18" max="18" width="5.109375" style="9" customWidth="1"/>
    <col min="19" max="19" width="4.44140625" style="9" customWidth="1"/>
    <col min="20" max="20" width="4.6640625" style="9" customWidth="1"/>
    <col min="21" max="21" width="7.33203125" style="9" customWidth="1"/>
    <col min="22" max="22" width="9.109375" style="9" customWidth="1"/>
    <col min="23" max="23" width="2.6640625" style="9" customWidth="1"/>
    <col min="24" max="24" width="9.109375" style="9"/>
    <col min="25" max="25" width="10.5546875" style="9" bestFit="1" customWidth="1"/>
    <col min="26" max="16384" width="9.109375" style="9"/>
  </cols>
  <sheetData>
    <row r="1" spans="2:25" ht="8.4" thickBot="1" x14ac:dyDescent="0.2">
      <c r="M1" s="11"/>
    </row>
    <row r="2" spans="2:25" ht="30" customHeight="1" x14ac:dyDescent="0.15">
      <c r="E2" s="34" t="s">
        <v>29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</row>
    <row r="3" spans="2:25" ht="7.95" customHeight="1" x14ac:dyDescent="0.15">
      <c r="E3" s="37" t="s">
        <v>4</v>
      </c>
      <c r="F3" s="29" t="s">
        <v>5</v>
      </c>
      <c r="G3" s="29" t="s">
        <v>6</v>
      </c>
      <c r="H3" s="29" t="s">
        <v>7</v>
      </c>
      <c r="I3" s="41" t="s">
        <v>8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29" t="s">
        <v>9</v>
      </c>
      <c r="V3" s="44" t="s">
        <v>10</v>
      </c>
    </row>
    <row r="4" spans="2:25" ht="14.4" customHeight="1" x14ac:dyDescent="0.15">
      <c r="E4" s="38"/>
      <c r="F4" s="40"/>
      <c r="G4" s="40"/>
      <c r="H4" s="40"/>
      <c r="I4" s="29" t="s">
        <v>11</v>
      </c>
      <c r="J4" s="29" t="s">
        <v>12</v>
      </c>
      <c r="K4" s="41" t="s">
        <v>13</v>
      </c>
      <c r="L4" s="42"/>
      <c r="M4" s="42"/>
      <c r="N4" s="42"/>
      <c r="O4" s="42"/>
      <c r="P4" s="42"/>
      <c r="Q4" s="42"/>
      <c r="R4" s="42"/>
      <c r="S4" s="42"/>
      <c r="T4" s="43"/>
      <c r="U4" s="40"/>
      <c r="V4" s="45"/>
    </row>
    <row r="5" spans="2:25" ht="28.2" customHeight="1" x14ac:dyDescent="0.15">
      <c r="E5" s="38"/>
      <c r="F5" s="40"/>
      <c r="G5" s="40"/>
      <c r="H5" s="40"/>
      <c r="I5" s="40"/>
      <c r="J5" s="40"/>
      <c r="K5" s="41" t="s">
        <v>14</v>
      </c>
      <c r="L5" s="42"/>
      <c r="M5" s="42"/>
      <c r="N5" s="43"/>
      <c r="O5" s="41" t="s">
        <v>15</v>
      </c>
      <c r="P5" s="43"/>
      <c r="Q5" s="41" t="s">
        <v>16</v>
      </c>
      <c r="R5" s="42"/>
      <c r="S5" s="42"/>
      <c r="T5" s="43"/>
      <c r="U5" s="40"/>
      <c r="V5" s="45"/>
    </row>
    <row r="6" spans="2:25" ht="40.200000000000003" customHeight="1" x14ac:dyDescent="0.15">
      <c r="E6" s="38"/>
      <c r="F6" s="40"/>
      <c r="G6" s="40"/>
      <c r="H6" s="40"/>
      <c r="I6" s="40"/>
      <c r="J6" s="40"/>
      <c r="K6" s="29" t="s">
        <v>17</v>
      </c>
      <c r="L6" s="29" t="s">
        <v>18</v>
      </c>
      <c r="M6" s="29" t="s">
        <v>19</v>
      </c>
      <c r="N6" s="29" t="s">
        <v>20</v>
      </c>
      <c r="O6" s="29" t="s">
        <v>21</v>
      </c>
      <c r="P6" s="29" t="s">
        <v>22</v>
      </c>
      <c r="Q6" s="29" t="s">
        <v>0</v>
      </c>
      <c r="R6" s="29" t="s">
        <v>1</v>
      </c>
      <c r="S6" s="29" t="s">
        <v>2</v>
      </c>
      <c r="T6" s="29" t="s">
        <v>23</v>
      </c>
      <c r="U6" s="40"/>
      <c r="V6" s="45"/>
    </row>
    <row r="7" spans="2:25" ht="34.200000000000003" customHeight="1" x14ac:dyDescent="0.15">
      <c r="E7" s="3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46"/>
      <c r="Y7" s="17"/>
    </row>
    <row r="8" spans="2:25" ht="8.4" customHeight="1" x14ac:dyDescent="0.15">
      <c r="B8" s="12"/>
      <c r="C8" s="13"/>
      <c r="D8" s="13"/>
      <c r="E8" s="20">
        <v>1</v>
      </c>
      <c r="F8" s="1">
        <v>2</v>
      </c>
      <c r="G8" s="1">
        <v>3</v>
      </c>
      <c r="H8" s="1">
        <v>4</v>
      </c>
      <c r="I8" s="1">
        <v>5</v>
      </c>
      <c r="J8" s="1">
        <v>6</v>
      </c>
      <c r="K8" s="1">
        <v>7</v>
      </c>
      <c r="L8" s="1">
        <v>8</v>
      </c>
      <c r="M8" s="1">
        <v>9</v>
      </c>
      <c r="N8" s="1">
        <v>10</v>
      </c>
      <c r="O8" s="1">
        <v>11</v>
      </c>
      <c r="P8" s="1">
        <v>12</v>
      </c>
      <c r="Q8" s="1">
        <v>13</v>
      </c>
      <c r="R8" s="1">
        <v>14</v>
      </c>
      <c r="S8" s="1">
        <v>15</v>
      </c>
      <c r="T8" s="1">
        <v>16</v>
      </c>
      <c r="U8" s="1">
        <v>17</v>
      </c>
      <c r="V8" s="21">
        <v>18</v>
      </c>
    </row>
    <row r="9" spans="2:25" ht="10.199999999999999" customHeight="1" x14ac:dyDescent="0.15">
      <c r="B9" s="14"/>
      <c r="C9" s="25">
        <v>9.9999999999999995E-7</v>
      </c>
      <c r="D9" s="15"/>
      <c r="E9" s="22">
        <v>0</v>
      </c>
      <c r="F9" s="2">
        <v>44378</v>
      </c>
      <c r="G9" s="3" t="s">
        <v>3</v>
      </c>
      <c r="H9" s="3">
        <f>I9</f>
        <v>-500</v>
      </c>
      <c r="I9" s="3">
        <f>-500</f>
        <v>-500</v>
      </c>
      <c r="J9" s="3"/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/>
      <c r="V9" s="23"/>
    </row>
    <row r="10" spans="2:25" ht="7.8" x14ac:dyDescent="0.15">
      <c r="B10" s="14"/>
      <c r="C10" s="16">
        <f>-I9</f>
        <v>500</v>
      </c>
      <c r="D10" s="16"/>
      <c r="E10" s="22">
        <v>1</v>
      </c>
      <c r="F10" s="2">
        <f>DATE(YEAR(F9),MONTH(F9)+1,1)</f>
        <v>44409</v>
      </c>
      <c r="G10" s="4">
        <f>F10-F9</f>
        <v>31</v>
      </c>
      <c r="H10" s="3">
        <f>SUM(I10:T10)</f>
        <v>41.666666666666664</v>
      </c>
      <c r="I10" s="3">
        <f>-$I$9/12</f>
        <v>41.666666666666664</v>
      </c>
      <c r="J10" s="3">
        <v>0</v>
      </c>
      <c r="K10" s="3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23"/>
    </row>
    <row r="11" spans="2:25" ht="7.8" x14ac:dyDescent="0.15">
      <c r="B11" s="14"/>
      <c r="C11" s="16">
        <f>C10-I10</f>
        <v>458.33333333333331</v>
      </c>
      <c r="D11" s="16"/>
      <c r="E11" s="22">
        <v>2</v>
      </c>
      <c r="F11" s="2">
        <f t="shared" ref="F11:F21" si="0">DATE(YEAR(F10),MONTH(F10)+1,1)</f>
        <v>44440</v>
      </c>
      <c r="G11" s="4">
        <f t="shared" ref="G11:G21" si="1">F11-F10</f>
        <v>31</v>
      </c>
      <c r="H11" s="3">
        <f t="shared" ref="H11:H21" si="2">SUM(I11:T11)</f>
        <v>41.666666666666664</v>
      </c>
      <c r="I11" s="3">
        <f t="shared" ref="I11:I21" si="3">-$I$9/12</f>
        <v>41.666666666666664</v>
      </c>
      <c r="J11" s="3">
        <v>0</v>
      </c>
      <c r="K11" s="3"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23"/>
    </row>
    <row r="12" spans="2:25" ht="7.8" x14ac:dyDescent="0.15">
      <c r="B12" s="14"/>
      <c r="C12" s="16">
        <f t="shared" ref="C12:C21" si="4">C11-I11</f>
        <v>416.66666666666663</v>
      </c>
      <c r="D12" s="16"/>
      <c r="E12" s="22">
        <v>3</v>
      </c>
      <c r="F12" s="2">
        <f t="shared" si="0"/>
        <v>44470</v>
      </c>
      <c r="G12" s="4">
        <f t="shared" si="1"/>
        <v>30</v>
      </c>
      <c r="H12" s="3">
        <f t="shared" si="2"/>
        <v>41.666666666666664</v>
      </c>
      <c r="I12" s="3">
        <f t="shared" si="3"/>
        <v>41.666666666666664</v>
      </c>
      <c r="J12" s="3">
        <v>0</v>
      </c>
      <c r="K12" s="3"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23"/>
    </row>
    <row r="13" spans="2:25" ht="7.8" x14ac:dyDescent="0.15">
      <c r="B13" s="14"/>
      <c r="C13" s="16">
        <f t="shared" si="4"/>
        <v>374.99999999999994</v>
      </c>
      <c r="D13" s="16"/>
      <c r="E13" s="22">
        <v>4</v>
      </c>
      <c r="F13" s="2">
        <f t="shared" si="0"/>
        <v>44501</v>
      </c>
      <c r="G13" s="4">
        <f t="shared" si="1"/>
        <v>31</v>
      </c>
      <c r="H13" s="3">
        <f t="shared" si="2"/>
        <v>41.666666666666664</v>
      </c>
      <c r="I13" s="3">
        <f t="shared" si="3"/>
        <v>41.666666666666664</v>
      </c>
      <c r="J13" s="3">
        <v>0</v>
      </c>
      <c r="K13" s="3"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23"/>
    </row>
    <row r="14" spans="2:25" ht="7.8" x14ac:dyDescent="0.15">
      <c r="B14" s="14"/>
      <c r="C14" s="16">
        <f t="shared" si="4"/>
        <v>333.33333333333326</v>
      </c>
      <c r="D14" s="16"/>
      <c r="E14" s="22">
        <v>5</v>
      </c>
      <c r="F14" s="2">
        <f t="shared" si="0"/>
        <v>44531</v>
      </c>
      <c r="G14" s="4">
        <f t="shared" si="1"/>
        <v>30</v>
      </c>
      <c r="H14" s="3">
        <f t="shared" si="2"/>
        <v>41.666666666666664</v>
      </c>
      <c r="I14" s="3">
        <f t="shared" si="3"/>
        <v>41.666666666666664</v>
      </c>
      <c r="J14" s="3">
        <v>0</v>
      </c>
      <c r="K14" s="3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23"/>
    </row>
    <row r="15" spans="2:25" ht="7.8" x14ac:dyDescent="0.15">
      <c r="B15" s="14"/>
      <c r="C15" s="16">
        <f t="shared" si="4"/>
        <v>291.66666666666657</v>
      </c>
      <c r="D15" s="16"/>
      <c r="E15" s="22">
        <v>6</v>
      </c>
      <c r="F15" s="2">
        <f t="shared" si="0"/>
        <v>44562</v>
      </c>
      <c r="G15" s="4">
        <f t="shared" si="1"/>
        <v>31</v>
      </c>
      <c r="H15" s="3">
        <f t="shared" si="2"/>
        <v>41.666666666666664</v>
      </c>
      <c r="I15" s="3">
        <f t="shared" si="3"/>
        <v>41.666666666666664</v>
      </c>
      <c r="J15" s="3">
        <v>0</v>
      </c>
      <c r="K15" s="3"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23"/>
    </row>
    <row r="16" spans="2:25" ht="7.8" x14ac:dyDescent="0.15">
      <c r="B16" s="14"/>
      <c r="C16" s="16">
        <f t="shared" si="4"/>
        <v>249.99999999999991</v>
      </c>
      <c r="D16" s="16"/>
      <c r="E16" s="22">
        <v>7</v>
      </c>
      <c r="F16" s="2">
        <f t="shared" si="0"/>
        <v>44593</v>
      </c>
      <c r="G16" s="4">
        <f t="shared" si="1"/>
        <v>31</v>
      </c>
      <c r="H16" s="3">
        <f t="shared" si="2"/>
        <v>41.666666666666664</v>
      </c>
      <c r="I16" s="3">
        <f t="shared" si="3"/>
        <v>41.666666666666664</v>
      </c>
      <c r="J16" s="3">
        <v>0</v>
      </c>
      <c r="K16" s="3"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23"/>
    </row>
    <row r="17" spans="2:26" ht="7.8" x14ac:dyDescent="0.15">
      <c r="B17" s="14"/>
      <c r="C17" s="16">
        <f t="shared" si="4"/>
        <v>208.33333333333326</v>
      </c>
      <c r="D17" s="16"/>
      <c r="E17" s="22">
        <v>8</v>
      </c>
      <c r="F17" s="2">
        <f t="shared" si="0"/>
        <v>44621</v>
      </c>
      <c r="G17" s="4">
        <f t="shared" si="1"/>
        <v>28</v>
      </c>
      <c r="H17" s="3">
        <f t="shared" si="2"/>
        <v>41.666666666666664</v>
      </c>
      <c r="I17" s="3">
        <f t="shared" si="3"/>
        <v>41.666666666666664</v>
      </c>
      <c r="J17" s="3">
        <v>0</v>
      </c>
      <c r="K17" s="3"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23"/>
    </row>
    <row r="18" spans="2:26" ht="7.8" x14ac:dyDescent="0.15">
      <c r="B18" s="14"/>
      <c r="C18" s="16">
        <f t="shared" si="4"/>
        <v>166.6666666666666</v>
      </c>
      <c r="D18" s="16"/>
      <c r="E18" s="22">
        <v>9</v>
      </c>
      <c r="F18" s="2">
        <f t="shared" si="0"/>
        <v>44652</v>
      </c>
      <c r="G18" s="4">
        <f t="shared" si="1"/>
        <v>31</v>
      </c>
      <c r="H18" s="3">
        <f t="shared" si="2"/>
        <v>41.666666666666664</v>
      </c>
      <c r="I18" s="3">
        <f t="shared" si="3"/>
        <v>41.666666666666664</v>
      </c>
      <c r="J18" s="3">
        <v>0</v>
      </c>
      <c r="K18" s="3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23"/>
    </row>
    <row r="19" spans="2:26" ht="7.8" x14ac:dyDescent="0.15">
      <c r="B19" s="14"/>
      <c r="C19" s="16">
        <f t="shared" si="4"/>
        <v>124.99999999999994</v>
      </c>
      <c r="D19" s="16"/>
      <c r="E19" s="22">
        <v>10</v>
      </c>
      <c r="F19" s="2">
        <f t="shared" si="0"/>
        <v>44682</v>
      </c>
      <c r="G19" s="4">
        <f t="shared" si="1"/>
        <v>30</v>
      </c>
      <c r="H19" s="3">
        <f t="shared" si="2"/>
        <v>41.666666666666664</v>
      </c>
      <c r="I19" s="3">
        <f t="shared" si="3"/>
        <v>41.666666666666664</v>
      </c>
      <c r="J19" s="3">
        <v>0</v>
      </c>
      <c r="K19" s="3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23"/>
    </row>
    <row r="20" spans="2:26" ht="7.8" x14ac:dyDescent="0.15">
      <c r="B20" s="14"/>
      <c r="C20" s="16">
        <f t="shared" si="4"/>
        <v>83.333333333333286</v>
      </c>
      <c r="D20" s="16"/>
      <c r="E20" s="22">
        <v>11</v>
      </c>
      <c r="F20" s="2">
        <f t="shared" si="0"/>
        <v>44713</v>
      </c>
      <c r="G20" s="4">
        <f t="shared" si="1"/>
        <v>31</v>
      </c>
      <c r="H20" s="3">
        <f t="shared" si="2"/>
        <v>41.666666666666664</v>
      </c>
      <c r="I20" s="3">
        <f t="shared" si="3"/>
        <v>41.666666666666664</v>
      </c>
      <c r="J20" s="3">
        <v>0</v>
      </c>
      <c r="K20" s="3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23"/>
    </row>
    <row r="21" spans="2:26" ht="8.4" thickBot="1" x14ac:dyDescent="0.2">
      <c r="B21" s="14"/>
      <c r="C21" s="16">
        <f t="shared" si="4"/>
        <v>41.666666666666622</v>
      </c>
      <c r="D21" s="16"/>
      <c r="E21" s="22">
        <v>12</v>
      </c>
      <c r="F21" s="2">
        <f t="shared" si="0"/>
        <v>44743</v>
      </c>
      <c r="G21" s="4">
        <f t="shared" si="1"/>
        <v>30</v>
      </c>
      <c r="H21" s="3">
        <f t="shared" si="2"/>
        <v>41.666666666666664</v>
      </c>
      <c r="I21" s="3">
        <f t="shared" si="3"/>
        <v>41.666666666666664</v>
      </c>
      <c r="J21" s="3">
        <v>0</v>
      </c>
      <c r="K21" s="3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23"/>
    </row>
    <row r="22" spans="2:26" ht="12.6" customHeight="1" thickBot="1" x14ac:dyDescent="0.35">
      <c r="E22" s="24"/>
      <c r="F22" s="5"/>
      <c r="G22" s="5"/>
      <c r="H22" s="5"/>
      <c r="I22" s="5">
        <f>SUM(I10:I21)</f>
        <v>500.00000000000006</v>
      </c>
      <c r="J22" s="5">
        <f>SUM(J10:J21)</f>
        <v>0</v>
      </c>
      <c r="K22" s="5">
        <f>SUM(K9:K21)</f>
        <v>0</v>
      </c>
      <c r="L22" s="5">
        <f t="shared" ref="L22:T22" si="5">SUM(L9:L21)</f>
        <v>0</v>
      </c>
      <c r="M22" s="5">
        <f t="shared" si="5"/>
        <v>0</v>
      </c>
      <c r="N22" s="5">
        <f t="shared" si="5"/>
        <v>0</v>
      </c>
      <c r="O22" s="5">
        <f t="shared" si="5"/>
        <v>0</v>
      </c>
      <c r="P22" s="5">
        <f t="shared" si="5"/>
        <v>0</v>
      </c>
      <c r="Q22" s="5">
        <f t="shared" si="5"/>
        <v>0</v>
      </c>
      <c r="R22" s="5">
        <f t="shared" si="5"/>
        <v>0</v>
      </c>
      <c r="S22" s="5">
        <f t="shared" si="5"/>
        <v>0</v>
      </c>
      <c r="T22" s="5">
        <f t="shared" si="5"/>
        <v>0</v>
      </c>
      <c r="U22" s="6">
        <f>XIRR(H9:H21,F9:F21,0)</f>
        <v>4.8828125000000004E-9</v>
      </c>
      <c r="V22" s="7">
        <f>I22+J22+K22+L22+N22+O22+P22+Q22+R22+S22+T22+M22</f>
        <v>500.00000000000006</v>
      </c>
      <c r="Z22" s="19"/>
    </row>
    <row r="23" spans="2:26" ht="7.8" x14ac:dyDescent="0.15">
      <c r="E23" s="8"/>
      <c r="F23" s="8"/>
      <c r="G23" s="8"/>
      <c r="H23" s="8"/>
      <c r="I23" s="8"/>
      <c r="J23" s="8"/>
      <c r="Q23" s="31"/>
      <c r="R23" s="31"/>
      <c r="S23" s="32"/>
      <c r="T23" s="32"/>
    </row>
    <row r="24" spans="2:26" ht="7.8" x14ac:dyDescent="0.15">
      <c r="E24" s="8"/>
      <c r="F24" s="8"/>
      <c r="G24" s="8"/>
      <c r="H24" s="8"/>
      <c r="I24" s="8"/>
      <c r="J24" s="8"/>
      <c r="Q24" s="10" t="s">
        <v>24</v>
      </c>
      <c r="R24" s="10"/>
      <c r="S24" s="18"/>
      <c r="T24" s="18" t="s">
        <v>25</v>
      </c>
    </row>
    <row r="25" spans="2:26" ht="7.8" x14ac:dyDescent="0.15">
      <c r="E25" s="33" t="s">
        <v>26</v>
      </c>
      <c r="F25" s="33"/>
      <c r="G25" s="33"/>
      <c r="H25" s="33"/>
      <c r="I25" s="33"/>
      <c r="J25" s="33"/>
      <c r="K25" s="33"/>
      <c r="L25" s="33"/>
      <c r="M25" s="33"/>
      <c r="N25" s="33"/>
      <c r="Q25" s="28">
        <f ca="1">TODAY()</f>
        <v>45219</v>
      </c>
      <c r="R25" s="28"/>
      <c r="S25" s="18"/>
      <c r="T25" s="26" t="s">
        <v>27</v>
      </c>
      <c r="U25" s="26"/>
    </row>
    <row r="26" spans="2:26" ht="7.8" x14ac:dyDescent="0.15">
      <c r="E26" s="8"/>
      <c r="F26" s="8"/>
      <c r="G26" s="8"/>
      <c r="H26" s="8"/>
      <c r="I26" s="8"/>
      <c r="J26" s="8"/>
      <c r="Q26" s="10"/>
      <c r="R26" s="10"/>
      <c r="S26" s="18"/>
      <c r="T26" s="18"/>
    </row>
    <row r="28" spans="2:26" ht="52.95" customHeight="1" x14ac:dyDescent="0.15">
      <c r="E28" s="27" t="s">
        <v>28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</sheetData>
  <mergeCells count="30">
    <mergeCell ref="E2:V2"/>
    <mergeCell ref="E3:E7"/>
    <mergeCell ref="F3:F7"/>
    <mergeCell ref="G3:G7"/>
    <mergeCell ref="H3:H7"/>
    <mergeCell ref="I3:T3"/>
    <mergeCell ref="U3:U7"/>
    <mergeCell ref="V3:V7"/>
    <mergeCell ref="I4:I7"/>
    <mergeCell ref="J4:J7"/>
    <mergeCell ref="K4:T4"/>
    <mergeCell ref="K5:N5"/>
    <mergeCell ref="O5:P5"/>
    <mergeCell ref="Q5:T5"/>
    <mergeCell ref="K6:K7"/>
    <mergeCell ref="L6:L7"/>
    <mergeCell ref="T25:U25"/>
    <mergeCell ref="E28:V28"/>
    <mergeCell ref="Q25:R25"/>
    <mergeCell ref="Q6:Q7"/>
    <mergeCell ref="R6:R7"/>
    <mergeCell ref="S6:S7"/>
    <mergeCell ref="T6:T7"/>
    <mergeCell ref="Q23:R23"/>
    <mergeCell ref="S23:T23"/>
    <mergeCell ref="M6:M7"/>
    <mergeCell ref="N6:N7"/>
    <mergeCell ref="O6:O7"/>
    <mergeCell ref="P6:P7"/>
    <mergeCell ref="E25:N25"/>
  </mergeCells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="F18" sqref="F18"/>
    </sheetView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вартість кредиту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Білова Ірина Олександрівна</dc:creator>
  <cp:lastModifiedBy>Бабич Вікторія Юріївна</cp:lastModifiedBy>
  <cp:revision>1</cp:revision>
  <cp:lastPrinted>2023-09-13T11:48:53Z</cp:lastPrinted>
  <dcterms:created xsi:type="dcterms:W3CDTF">2006-09-16T00:00:00Z</dcterms:created>
  <dcterms:modified xsi:type="dcterms:W3CDTF">2023-10-20T13:29:02Z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